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35" yWindow="149" windowWidth="25349" windowHeight="10651"/>
  </bookViews>
  <sheets>
    <sheet name="расписание 01.01.22" sheetId="1" r:id="rId1"/>
  </sheets>
  <calcPr calcId="125725"/>
</workbook>
</file>

<file path=xl/calcChain.xml><?xml version="1.0" encoding="utf-8"?>
<calcChain xmlns="http://schemas.openxmlformats.org/spreadsheetml/2006/main">
  <c r="I56" i="1"/>
  <c r="G56"/>
  <c r="D56"/>
  <c r="C56"/>
  <c r="J54"/>
  <c r="J53"/>
  <c r="J52"/>
  <c r="J51"/>
  <c r="J50"/>
  <c r="J49"/>
  <c r="J48"/>
  <c r="J47"/>
  <c r="J56" s="1"/>
  <c r="I43"/>
  <c r="G43"/>
  <c r="D43"/>
  <c r="C43"/>
  <c r="J42"/>
  <c r="J41"/>
  <c r="J40"/>
  <c r="J39"/>
  <c r="J38"/>
  <c r="J37"/>
  <c r="J36"/>
  <c r="J35"/>
  <c r="J34"/>
  <c r="J33"/>
  <c r="J32"/>
  <c r="J31"/>
  <c r="J30"/>
  <c r="J29"/>
  <c r="J43" s="1"/>
  <c r="I57" s="1"/>
  <c r="I25"/>
  <c r="I44" s="1"/>
  <c r="G25"/>
  <c r="G44" s="1"/>
  <c r="G57" s="1"/>
  <c r="D25"/>
  <c r="D44" s="1"/>
  <c r="C25"/>
  <c r="C44" s="1"/>
  <c r="C57" s="1"/>
  <c r="J24"/>
  <c r="J23"/>
  <c r="J22"/>
  <c r="J25" s="1"/>
  <c r="J44" l="1"/>
  <c r="J57"/>
  <c r="J58" s="1"/>
  <c r="D57"/>
</calcChain>
</file>

<file path=xl/sharedStrings.xml><?xml version="1.0" encoding="utf-8"?>
<sst xmlns="http://schemas.openxmlformats.org/spreadsheetml/2006/main" count="62" uniqueCount="56">
  <si>
    <t>Муниципальное казенное учреждение культуры "Районный Дворец культуры Семилукского муниципального района Воронежской области"</t>
  </si>
  <si>
    <t xml:space="preserve">             Согласовано</t>
  </si>
  <si>
    <t>Директор МКУ "Управление культуры, спорта и молодежной политики Семилукского муниципального района Воронежской области"</t>
  </si>
  <si>
    <t>Директор МКУК "РДК"</t>
  </si>
  <si>
    <t>__________ М.А. Исаева</t>
  </si>
  <si>
    <t>____________Е.И. Линева</t>
  </si>
  <si>
    <t>Штатное расписание на 01 января 2022 г.</t>
  </si>
  <si>
    <t>Наименование структурных подразделений и должностей</t>
  </si>
  <si>
    <t>Код структурного подразделения</t>
  </si>
  <si>
    <t>Оклад по ПКГ, руб.</t>
  </si>
  <si>
    <t>Колличество штатных единиц</t>
  </si>
  <si>
    <t>К гот (Коэффициент за группу по оплате труда руководителя)</t>
  </si>
  <si>
    <t>К доп (Кст.- стаж работы)</t>
  </si>
  <si>
    <t>Должностной оклад с учетом повышающих коэффициентов), руб.</t>
  </si>
  <si>
    <t>Стимулирующие выплаты</t>
  </si>
  <si>
    <t xml:space="preserve">Всего в месяц, ру.б </t>
  </si>
  <si>
    <t>Административно-управленческий  персонал</t>
  </si>
  <si>
    <t>Директор</t>
  </si>
  <si>
    <t>Зам.директора</t>
  </si>
  <si>
    <t>Менеджер</t>
  </si>
  <si>
    <t xml:space="preserve">ИТОГО  </t>
  </si>
  <si>
    <t xml:space="preserve"> </t>
  </si>
  <si>
    <t>Персонал основного производства</t>
  </si>
  <si>
    <t>Художественный руководитель</t>
  </si>
  <si>
    <t>Звукорежиссер</t>
  </si>
  <si>
    <t>Балетмейстер</t>
  </si>
  <si>
    <t>Балетмейстер н.к.</t>
  </si>
  <si>
    <t>Хормейстер н.к.</t>
  </si>
  <si>
    <t>Зав.методическим отделом</t>
  </si>
  <si>
    <t>Режиссер</t>
  </si>
  <si>
    <t>Звукооператор</t>
  </si>
  <si>
    <t>Методист</t>
  </si>
  <si>
    <t>Руководитель любительского объединения " Дом Дружбы"</t>
  </si>
  <si>
    <t>Аккомп.-концертм н.к.</t>
  </si>
  <si>
    <t>Руководитель кружка</t>
  </si>
  <si>
    <t>Специалист экспозиционной и выставочной деятельности</t>
  </si>
  <si>
    <t>Солист н.к.</t>
  </si>
  <si>
    <t xml:space="preserve">Всего </t>
  </si>
  <si>
    <t>Обслуживающий персонал</t>
  </si>
  <si>
    <t>Делопроизводитель</t>
  </si>
  <si>
    <t>Костюмер</t>
  </si>
  <si>
    <t>Светооператор</t>
  </si>
  <si>
    <t>Оператор видеозаписи</t>
  </si>
  <si>
    <t>Кассир</t>
  </si>
  <si>
    <t>Уборщик территории</t>
  </si>
  <si>
    <t>Слесарь - электрик</t>
  </si>
  <si>
    <t>Вахтер</t>
  </si>
  <si>
    <r>
      <rPr>
        <b/>
        <sz val="10"/>
        <rFont val="Times New Roman"/>
        <family val="1"/>
        <charset val="204"/>
      </rPr>
      <t>компенсационные выплаты</t>
    </r>
    <r>
      <rPr>
        <sz val="10"/>
        <rFont val="Times New Roman"/>
        <family val="1"/>
        <charset val="204"/>
      </rPr>
      <t>: за работу в ночное время ,  работу в выходные и праздничные дни,сверхурочную работу</t>
    </r>
  </si>
  <si>
    <r>
      <rPr>
        <b/>
        <sz val="10"/>
        <rFont val="Times New Roman"/>
        <family val="1"/>
        <charset val="204"/>
      </rPr>
      <t xml:space="preserve">ВСЕГО </t>
    </r>
    <r>
      <rPr>
        <sz val="10"/>
        <rFont val="Times New Roman"/>
        <family val="1"/>
        <charset val="204"/>
      </rPr>
      <t>по штатному расписанию</t>
    </r>
  </si>
  <si>
    <t>Стимулирующие надбавки</t>
  </si>
  <si>
    <t>Фонд заработной платы</t>
  </si>
  <si>
    <t xml:space="preserve"> Составил зам.директора МКУК "РДК"</t>
  </si>
  <si>
    <t>__________</t>
  </si>
  <si>
    <t>Ж.В.Веберлинг</t>
  </si>
  <si>
    <t>зам.главного бухгалтер</t>
  </si>
  <si>
    <t>_____________________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</si>
</sst>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/>
    <xf numFmtId="0" fontId="1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1" fillId="0" borderId="6" xfId="0" applyFont="1" applyBorder="1"/>
    <xf numFmtId="0" fontId="0" fillId="0" borderId="7" xfId="0" applyBorder="1" applyAlignment="1"/>
    <xf numFmtId="0" fontId="1" fillId="0" borderId="1" xfId="0" applyFont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/>
    <xf numFmtId="0" fontId="0" fillId="0" borderId="3" xfId="0" applyBorder="1" applyAlignment="1"/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/>
    <xf numFmtId="0" fontId="0" fillId="0" borderId="6" xfId="0" applyBorder="1" applyAlignment="1"/>
    <xf numFmtId="0" fontId="0" fillId="0" borderId="5" xfId="0" applyBorder="1" applyAlignment="1"/>
    <xf numFmtId="0" fontId="1" fillId="0" borderId="7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7" xfId="0" applyFont="1" applyFill="1" applyBorder="1"/>
    <xf numFmtId="0" fontId="0" fillId="0" borderId="0" xfId="0" applyFill="1"/>
    <xf numFmtId="0" fontId="3" fillId="0" borderId="0" xfId="0" applyFont="1"/>
    <xf numFmtId="0" fontId="2" fillId="0" borderId="8" xfId="0" applyFont="1" applyBorder="1"/>
    <xf numFmtId="0" fontId="1" fillId="0" borderId="8" xfId="0" applyFont="1" applyBorder="1"/>
    <xf numFmtId="0" fontId="2" fillId="0" borderId="8" xfId="0" applyFont="1" applyBorder="1" applyAlignment="1">
      <alignment horizontal="center"/>
    </xf>
    <xf numFmtId="0" fontId="1" fillId="0" borderId="3" xfId="0" applyFont="1" applyBorder="1"/>
    <xf numFmtId="1" fontId="2" fillId="0" borderId="8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3" xfId="0" applyFont="1" applyBorder="1" applyAlignment="1"/>
    <xf numFmtId="0" fontId="1" fillId="0" borderId="6" xfId="0" applyFont="1" applyBorder="1" applyAlignment="1"/>
    <xf numFmtId="0" fontId="1" fillId="0" borderId="5" xfId="0" applyFont="1" applyBorder="1" applyAlignment="1"/>
    <xf numFmtId="0" fontId="0" fillId="0" borderId="6" xfId="0" applyBorder="1" applyAlignment="1">
      <alignment horizontal="center"/>
    </xf>
    <xf numFmtId="0" fontId="1" fillId="0" borderId="6" xfId="0" applyFont="1" applyBorder="1" applyAlignment="1"/>
    <xf numFmtId="0" fontId="2" fillId="0" borderId="6" xfId="0" applyFont="1" applyBorder="1" applyAlignment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2" fontId="2" fillId="0" borderId="1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1" fillId="0" borderId="0" xfId="0" applyFont="1"/>
    <xf numFmtId="0" fontId="3" fillId="0" borderId="0" xfId="0" applyFont="1" applyFill="1"/>
    <xf numFmtId="0" fontId="3" fillId="2" borderId="0" xfId="0" applyFont="1" applyFill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7"/>
  <sheetViews>
    <sheetView tabSelected="1" topLeftCell="A36" workbookViewId="0">
      <selection activeCell="M21" sqref="M21"/>
    </sheetView>
  </sheetViews>
  <sheetFormatPr defaultRowHeight="12.9"/>
  <cols>
    <col min="1" max="1" width="30.125" customWidth="1"/>
    <col min="2" max="2" width="6.25" customWidth="1"/>
    <col min="3" max="3" width="8.875" customWidth="1"/>
    <col min="4" max="4" width="7.75" customWidth="1"/>
    <col min="5" max="5" width="12.875" customWidth="1"/>
    <col min="6" max="6" width="11.25" customWidth="1"/>
    <col min="7" max="7" width="12.125" customWidth="1"/>
    <col min="8" max="8" width="0.75" hidden="1" customWidth="1"/>
    <col min="9" max="9" width="24.875" customWidth="1"/>
    <col min="10" max="10" width="14.75" customWidth="1"/>
  </cols>
  <sheetData>
    <row r="2" spans="1:11" ht="12.75" customHeight="1">
      <c r="A2" s="1" t="s">
        <v>0</v>
      </c>
      <c r="B2" s="1"/>
      <c r="C2" s="1"/>
      <c r="D2" s="1"/>
      <c r="E2" s="1"/>
      <c r="F2" s="1"/>
      <c r="G2" s="1"/>
      <c r="H2" s="2"/>
      <c r="I2" s="2"/>
      <c r="J2" s="2"/>
      <c r="K2" s="3"/>
    </row>
    <row r="3" spans="1:11" ht="13.6">
      <c r="A3" s="1"/>
      <c r="B3" s="1"/>
      <c r="C3" s="1"/>
      <c r="D3" s="1"/>
      <c r="E3" s="1"/>
      <c r="F3" s="1"/>
      <c r="G3" s="1"/>
      <c r="H3" s="2"/>
      <c r="I3" s="2"/>
      <c r="J3" s="2"/>
      <c r="K3" s="3"/>
    </row>
    <row r="4" spans="1:11" ht="14.95" customHeight="1">
      <c r="A4" s="4"/>
      <c r="B4" s="4"/>
      <c r="C4" s="4"/>
      <c r="D4" s="4"/>
      <c r="E4" s="4"/>
      <c r="F4" s="4"/>
      <c r="G4" s="4"/>
      <c r="H4" s="2"/>
      <c r="I4" s="2"/>
      <c r="J4" s="2"/>
      <c r="K4" s="3"/>
    </row>
    <row r="5" spans="1:11" ht="13.6" customHeight="1">
      <c r="A5" s="5" t="s">
        <v>1</v>
      </c>
      <c r="B5" s="5"/>
      <c r="C5" s="6"/>
      <c r="D5" s="6"/>
      <c r="E5" s="6"/>
      <c r="F5" s="6"/>
      <c r="G5" s="6"/>
      <c r="H5" s="7"/>
      <c r="I5" s="7"/>
      <c r="J5" s="6"/>
      <c r="K5" s="3"/>
    </row>
    <row r="6" spans="1:11" ht="12.75" customHeight="1">
      <c r="A6" s="1" t="s">
        <v>2</v>
      </c>
      <c r="B6" s="1"/>
      <c r="C6" s="6"/>
      <c r="D6" s="6"/>
      <c r="E6" s="6"/>
      <c r="F6" s="6"/>
      <c r="G6" s="6"/>
      <c r="H6" s="8" t="s">
        <v>3</v>
      </c>
      <c r="I6" s="8"/>
      <c r="J6" s="6"/>
      <c r="K6" s="3"/>
    </row>
    <row r="7" spans="1:11" ht="15.8" customHeight="1">
      <c r="A7" s="1"/>
      <c r="B7" s="1"/>
      <c r="C7" s="6"/>
      <c r="D7" s="6"/>
      <c r="E7" s="6"/>
      <c r="F7" s="6"/>
      <c r="G7" s="6"/>
      <c r="H7" s="9" t="s">
        <v>4</v>
      </c>
      <c r="I7" s="9"/>
      <c r="J7" s="10"/>
    </row>
    <row r="8" spans="1:11" ht="15.8" customHeight="1">
      <c r="A8" s="1"/>
      <c r="B8" s="1"/>
      <c r="C8" s="6"/>
      <c r="D8" s="6"/>
      <c r="E8" s="6"/>
      <c r="F8" s="6"/>
      <c r="G8" s="6"/>
      <c r="H8" s="6"/>
      <c r="I8" s="6"/>
      <c r="J8" s="6"/>
    </row>
    <row r="9" spans="1:11" ht="15.8" customHeight="1">
      <c r="A9" s="11"/>
      <c r="B9" s="11"/>
      <c r="C9" s="6"/>
      <c r="D9" s="6"/>
      <c r="E9" s="6"/>
      <c r="F9" s="6"/>
      <c r="G9" s="6"/>
      <c r="H9" s="6"/>
      <c r="I9" s="6"/>
      <c r="J9" s="6"/>
    </row>
    <row r="10" spans="1:11" ht="13.6">
      <c r="A10" s="11"/>
      <c r="B10" s="11"/>
      <c r="C10" s="6"/>
      <c r="D10" s="6"/>
      <c r="E10" s="6"/>
      <c r="F10" s="6"/>
      <c r="G10" s="6"/>
      <c r="H10" s="6"/>
      <c r="I10" s="6"/>
      <c r="J10" s="6"/>
    </row>
    <row r="11" spans="1:11" ht="13.6">
      <c r="A11" s="12" t="s">
        <v>5</v>
      </c>
      <c r="B11" s="12"/>
      <c r="C11" s="6"/>
      <c r="D11" s="6"/>
      <c r="E11" s="13" t="s">
        <v>6</v>
      </c>
      <c r="F11" s="13"/>
      <c r="G11" s="13"/>
      <c r="H11" s="10"/>
      <c r="I11" s="6"/>
      <c r="J11" s="6"/>
    </row>
    <row r="12" spans="1:11" ht="13.6">
      <c r="A12" s="6"/>
      <c r="B12" s="6"/>
      <c r="C12" s="6"/>
      <c r="D12" s="6"/>
      <c r="E12" s="14"/>
      <c r="F12" s="14"/>
      <c r="G12" s="14"/>
      <c r="H12" s="6"/>
      <c r="I12" s="6"/>
      <c r="J12" s="6"/>
    </row>
    <row r="13" spans="1:11" ht="13.6">
      <c r="A13" s="6"/>
      <c r="B13" s="6"/>
      <c r="C13" s="6"/>
      <c r="D13" s="6"/>
      <c r="E13" s="14"/>
      <c r="F13" s="14"/>
      <c r="G13" s="14"/>
      <c r="H13" s="6"/>
      <c r="I13" s="6"/>
      <c r="J13" s="6"/>
    </row>
    <row r="14" spans="1:11" ht="13.6">
      <c r="A14" s="6"/>
      <c r="B14" s="6"/>
      <c r="C14" s="6"/>
      <c r="D14" s="6"/>
      <c r="E14" s="14"/>
      <c r="F14" s="14"/>
      <c r="G14" s="14"/>
      <c r="H14" s="6"/>
      <c r="I14" s="6"/>
      <c r="J14" s="6"/>
    </row>
    <row r="15" spans="1:11" ht="12.1" customHeight="1">
      <c r="A15" s="15" t="s">
        <v>7</v>
      </c>
      <c r="B15" s="15" t="s">
        <v>8</v>
      </c>
      <c r="C15" s="15" t="s">
        <v>9</v>
      </c>
      <c r="D15" s="15" t="s">
        <v>10</v>
      </c>
      <c r="E15" s="15" t="s">
        <v>11</v>
      </c>
      <c r="F15" s="15" t="s">
        <v>12</v>
      </c>
      <c r="G15" s="15" t="s">
        <v>13</v>
      </c>
      <c r="H15" s="16" t="s">
        <v>14</v>
      </c>
      <c r="I15" s="17"/>
      <c r="J15" s="18" t="s">
        <v>15</v>
      </c>
    </row>
    <row r="16" spans="1:11" ht="90.7" customHeight="1">
      <c r="A16" s="19"/>
      <c r="B16" s="19"/>
      <c r="C16" s="19"/>
      <c r="D16" s="19"/>
      <c r="E16" s="19"/>
      <c r="F16" s="20"/>
      <c r="G16" s="19"/>
      <c r="H16" s="21"/>
      <c r="I16" s="22"/>
      <c r="J16" s="18"/>
    </row>
    <row r="17" spans="1:13" ht="12.75" hidden="1" customHeight="1">
      <c r="A17" s="23"/>
      <c r="B17" s="23"/>
      <c r="C17" s="23"/>
      <c r="D17" s="24"/>
      <c r="E17" s="23"/>
      <c r="F17" s="20"/>
      <c r="G17" s="23"/>
      <c r="H17" s="20"/>
      <c r="I17" s="15"/>
      <c r="J17" s="18"/>
    </row>
    <row r="18" spans="1:13" ht="115.5" customHeight="1">
      <c r="A18" s="25"/>
      <c r="B18" s="25"/>
      <c r="C18" s="25"/>
      <c r="D18" s="26"/>
      <c r="E18" s="25"/>
      <c r="F18" s="26"/>
      <c r="G18" s="25"/>
      <c r="H18" s="20"/>
      <c r="I18" s="27"/>
      <c r="J18" s="27"/>
    </row>
    <row r="19" spans="1:13" ht="23.3" customHeight="1">
      <c r="A19" s="28"/>
      <c r="B19" s="28"/>
      <c r="C19" s="28"/>
      <c r="D19" s="28"/>
      <c r="E19" s="28"/>
      <c r="F19" s="28"/>
      <c r="G19" s="28"/>
      <c r="H19" s="29"/>
      <c r="I19" s="30"/>
      <c r="J19" s="31"/>
    </row>
    <row r="20" spans="1:13" ht="20.25" customHeight="1">
      <c r="A20" s="32">
        <v>1</v>
      </c>
      <c r="B20" s="33">
        <v>2</v>
      </c>
      <c r="C20" s="33">
        <v>3</v>
      </c>
      <c r="D20" s="33">
        <v>4</v>
      </c>
      <c r="E20" s="33">
        <v>5</v>
      </c>
      <c r="F20" s="33">
        <v>6</v>
      </c>
      <c r="G20" s="33">
        <v>7</v>
      </c>
      <c r="H20" s="34"/>
      <c r="I20" s="33">
        <v>12</v>
      </c>
      <c r="J20" s="33">
        <v>14</v>
      </c>
    </row>
    <row r="21" spans="1:13" ht="34.5" customHeight="1">
      <c r="A21" s="35" t="s">
        <v>16</v>
      </c>
      <c r="B21" s="36">
        <v>1</v>
      </c>
      <c r="C21" s="24"/>
      <c r="D21" s="24"/>
      <c r="E21" s="24"/>
      <c r="F21" s="24"/>
      <c r="G21" s="24"/>
      <c r="H21" s="34"/>
      <c r="I21" s="33"/>
      <c r="J21" s="33"/>
    </row>
    <row r="22" spans="1:13" ht="13.6">
      <c r="A22" s="30" t="s">
        <v>17</v>
      </c>
      <c r="B22" s="37"/>
      <c r="C22" s="37">
        <v>20000</v>
      </c>
      <c r="D22" s="37">
        <v>1</v>
      </c>
      <c r="E22" s="37">
        <v>1.75</v>
      </c>
      <c r="F22" s="37">
        <v>1.05</v>
      </c>
      <c r="G22" s="33">
        <v>36750</v>
      </c>
      <c r="H22" s="29"/>
      <c r="I22" s="38">
        <v>4350</v>
      </c>
      <c r="J22" s="33">
        <f>G22+I22</f>
        <v>41100</v>
      </c>
    </row>
    <row r="23" spans="1:13" ht="13.6">
      <c r="A23" s="37" t="s">
        <v>18</v>
      </c>
      <c r="B23" s="37"/>
      <c r="C23" s="37">
        <v>18000</v>
      </c>
      <c r="D23" s="37">
        <v>1</v>
      </c>
      <c r="E23" s="37"/>
      <c r="F23" s="37"/>
      <c r="G23" s="33">
        <v>18000</v>
      </c>
      <c r="H23" s="29"/>
      <c r="I23" s="33">
        <v>18500</v>
      </c>
      <c r="J23" s="33">
        <f>SUM(G23:I23)</f>
        <v>36500</v>
      </c>
    </row>
    <row r="24" spans="1:13" ht="13.6">
      <c r="A24" s="37" t="s">
        <v>19</v>
      </c>
      <c r="B24" s="37"/>
      <c r="C24" s="37">
        <v>17000</v>
      </c>
      <c r="D24" s="37">
        <v>1</v>
      </c>
      <c r="E24" s="37"/>
      <c r="F24" s="37"/>
      <c r="G24" s="33">
        <v>17000</v>
      </c>
      <c r="H24" s="29"/>
      <c r="I24" s="33">
        <v>17000</v>
      </c>
      <c r="J24" s="33">
        <f>SUM(G24:I24)</f>
        <v>34000</v>
      </c>
    </row>
    <row r="25" spans="1:13" ht="13.6">
      <c r="A25" s="39" t="s">
        <v>20</v>
      </c>
      <c r="B25" s="37"/>
      <c r="C25" s="40">
        <f>SUM(C22:C24)</f>
        <v>55000</v>
      </c>
      <c r="D25" s="40">
        <f>SUM(D22:D24)</f>
        <v>3</v>
      </c>
      <c r="E25" s="40"/>
      <c r="F25" s="40"/>
      <c r="G25" s="36">
        <f>SUM(G22:G24)</f>
        <v>71750</v>
      </c>
      <c r="H25" s="29"/>
      <c r="I25" s="36">
        <f>SUM(I22:I24)</f>
        <v>39850</v>
      </c>
      <c r="J25" s="41">
        <f>SUM(J22:J24)</f>
        <v>111600</v>
      </c>
      <c r="M25" t="s">
        <v>21</v>
      </c>
    </row>
    <row r="26" spans="1:13" ht="13.6">
      <c r="A26" s="39"/>
      <c r="B26" s="37"/>
      <c r="C26" s="40"/>
      <c r="D26" s="40"/>
      <c r="E26" s="40"/>
      <c r="F26" s="40"/>
      <c r="G26" s="36"/>
      <c r="H26" s="29"/>
      <c r="I26" s="36"/>
      <c r="J26" s="41"/>
    </row>
    <row r="27" spans="1:13" ht="12.75" customHeight="1">
      <c r="A27" s="42" t="s">
        <v>22</v>
      </c>
      <c r="B27" s="43">
        <v>2</v>
      </c>
      <c r="C27" s="44"/>
      <c r="D27" s="44"/>
      <c r="E27" s="44"/>
      <c r="F27" s="44"/>
      <c r="G27" s="43"/>
      <c r="H27" s="45"/>
      <c r="I27" s="43"/>
      <c r="J27" s="43"/>
    </row>
    <row r="28" spans="1:13">
      <c r="A28" s="46"/>
      <c r="B28" s="47"/>
      <c r="C28" s="48"/>
      <c r="D28" s="49"/>
      <c r="E28" s="48"/>
      <c r="F28" s="49"/>
      <c r="G28" s="47"/>
      <c r="H28" s="50"/>
      <c r="I28" s="47"/>
      <c r="J28" s="47"/>
    </row>
    <row r="29" spans="1:13" ht="13.6">
      <c r="A29" s="37" t="s">
        <v>23</v>
      </c>
      <c r="B29" s="37"/>
      <c r="C29" s="37">
        <v>17000</v>
      </c>
      <c r="D29" s="37">
        <v>1</v>
      </c>
      <c r="E29" s="37"/>
      <c r="F29" s="37"/>
      <c r="G29" s="33">
        <v>17000</v>
      </c>
      <c r="H29" s="29"/>
      <c r="I29" s="33">
        <v>14000</v>
      </c>
      <c r="J29" s="33">
        <f t="shared" ref="J29:J34" si="0">SUM(G29:I29)</f>
        <v>31000</v>
      </c>
    </row>
    <row r="30" spans="1:13" ht="13.6">
      <c r="A30" s="37" t="s">
        <v>24</v>
      </c>
      <c r="B30" s="37"/>
      <c r="C30" s="37">
        <v>15000</v>
      </c>
      <c r="D30" s="37">
        <v>1</v>
      </c>
      <c r="E30" s="37"/>
      <c r="F30" s="37"/>
      <c r="G30" s="33">
        <v>15000</v>
      </c>
      <c r="H30" s="51"/>
      <c r="I30" s="33">
        <v>15000</v>
      </c>
      <c r="J30" s="33">
        <f t="shared" si="0"/>
        <v>30000</v>
      </c>
    </row>
    <row r="31" spans="1:13" ht="13.6">
      <c r="A31" s="37" t="s">
        <v>25</v>
      </c>
      <c r="B31" s="37"/>
      <c r="C31" s="37">
        <v>15000</v>
      </c>
      <c r="D31" s="37">
        <v>1</v>
      </c>
      <c r="E31" s="37"/>
      <c r="F31" s="37"/>
      <c r="G31" s="33">
        <v>15000</v>
      </c>
      <c r="H31" s="51"/>
      <c r="I31" s="33">
        <v>8350</v>
      </c>
      <c r="J31" s="33">
        <f t="shared" si="0"/>
        <v>23350</v>
      </c>
    </row>
    <row r="32" spans="1:13" ht="13.6">
      <c r="A32" s="37" t="s">
        <v>26</v>
      </c>
      <c r="B32" s="37"/>
      <c r="C32" s="37">
        <v>15000</v>
      </c>
      <c r="D32" s="37">
        <v>1</v>
      </c>
      <c r="E32" s="37"/>
      <c r="F32" s="37"/>
      <c r="G32" s="33">
        <v>15000</v>
      </c>
      <c r="H32" s="51"/>
      <c r="I32" s="33">
        <v>15000</v>
      </c>
      <c r="J32" s="33">
        <f t="shared" si="0"/>
        <v>30000</v>
      </c>
    </row>
    <row r="33" spans="1:14" ht="13.6">
      <c r="A33" s="52" t="s">
        <v>27</v>
      </c>
      <c r="B33" s="37"/>
      <c r="C33" s="37">
        <v>15000</v>
      </c>
      <c r="D33" s="37">
        <v>4</v>
      </c>
      <c r="E33" s="37"/>
      <c r="F33" s="37"/>
      <c r="G33" s="33">
        <v>60000</v>
      </c>
      <c r="H33" s="51"/>
      <c r="I33" s="33">
        <v>26500</v>
      </c>
      <c r="J33" s="33">
        <f t="shared" si="0"/>
        <v>86500</v>
      </c>
    </row>
    <row r="34" spans="1:14" ht="13.6">
      <c r="A34" s="37" t="s">
        <v>28</v>
      </c>
      <c r="B34" s="37"/>
      <c r="C34" s="37">
        <v>15000</v>
      </c>
      <c r="D34" s="37">
        <v>1</v>
      </c>
      <c r="E34" s="37"/>
      <c r="F34" s="37"/>
      <c r="G34" s="33">
        <v>15000</v>
      </c>
      <c r="H34" s="51"/>
      <c r="I34" s="33">
        <v>9500</v>
      </c>
      <c r="J34" s="33">
        <f t="shared" si="0"/>
        <v>24500</v>
      </c>
      <c r="M34" t="s">
        <v>21</v>
      </c>
    </row>
    <row r="35" spans="1:14" ht="13.6">
      <c r="A35" s="37" t="s">
        <v>29</v>
      </c>
      <c r="B35" s="37"/>
      <c r="C35" s="37">
        <v>15000</v>
      </c>
      <c r="D35" s="37">
        <v>0.5</v>
      </c>
      <c r="E35" s="37"/>
      <c r="F35" s="37"/>
      <c r="G35" s="33">
        <v>7500</v>
      </c>
      <c r="H35" s="51"/>
      <c r="I35" s="33">
        <v>7500</v>
      </c>
      <c r="J35" s="33">
        <f>SUM(G35:I35)</f>
        <v>15000</v>
      </c>
    </row>
    <row r="36" spans="1:14" ht="13.6">
      <c r="A36" s="37" t="s">
        <v>30</v>
      </c>
      <c r="B36" s="37"/>
      <c r="C36" s="37">
        <v>14000</v>
      </c>
      <c r="D36" s="37">
        <v>1</v>
      </c>
      <c r="E36" s="37"/>
      <c r="F36" s="37"/>
      <c r="G36" s="33">
        <v>14000</v>
      </c>
      <c r="H36" s="51"/>
      <c r="I36" s="33">
        <v>11000</v>
      </c>
      <c r="J36" s="33">
        <f>SUM(G36:I36)</f>
        <v>25000</v>
      </c>
    </row>
    <row r="37" spans="1:14" ht="13.6">
      <c r="A37" s="37" t="s">
        <v>31</v>
      </c>
      <c r="B37" s="37"/>
      <c r="C37" s="37">
        <v>14000</v>
      </c>
      <c r="D37" s="37">
        <v>1</v>
      </c>
      <c r="E37" s="37"/>
      <c r="F37" s="37"/>
      <c r="G37" s="33">
        <v>14000</v>
      </c>
      <c r="H37" s="51"/>
      <c r="I37" s="33">
        <v>11010</v>
      </c>
      <c r="J37" s="33">
        <f>G37+I37</f>
        <v>25010</v>
      </c>
    </row>
    <row r="38" spans="1:14" ht="27" customHeight="1">
      <c r="A38" s="53" t="s">
        <v>32</v>
      </c>
      <c r="B38" s="37"/>
      <c r="C38" s="54">
        <v>13000</v>
      </c>
      <c r="D38" s="54">
        <v>0.5</v>
      </c>
      <c r="E38" s="54"/>
      <c r="F38" s="54"/>
      <c r="G38" s="55">
        <v>6500</v>
      </c>
      <c r="H38" s="56"/>
      <c r="I38" s="55">
        <v>8500</v>
      </c>
      <c r="J38" s="55">
        <f>SUM(G38:I38)</f>
        <v>15000</v>
      </c>
    </row>
    <row r="39" spans="1:14" ht="13.6">
      <c r="A39" s="37" t="s">
        <v>33</v>
      </c>
      <c r="B39" s="37"/>
      <c r="C39" s="37">
        <v>14000</v>
      </c>
      <c r="D39" s="37">
        <v>5</v>
      </c>
      <c r="E39" s="37"/>
      <c r="F39" s="37"/>
      <c r="G39" s="33">
        <v>70000</v>
      </c>
      <c r="H39" s="51"/>
      <c r="I39" s="33">
        <v>23800</v>
      </c>
      <c r="J39" s="33">
        <f>SUM(G39:I39)</f>
        <v>93800</v>
      </c>
    </row>
    <row r="40" spans="1:14" s="59" customFormat="1" ht="13.6">
      <c r="A40" s="52" t="s">
        <v>34</v>
      </c>
      <c r="B40" s="52"/>
      <c r="C40" s="52">
        <v>13000</v>
      </c>
      <c r="D40" s="52">
        <v>2</v>
      </c>
      <c r="E40" s="52"/>
      <c r="F40" s="52"/>
      <c r="G40" s="57">
        <v>26000</v>
      </c>
      <c r="H40" s="58"/>
      <c r="I40" s="57">
        <v>18000</v>
      </c>
      <c r="J40" s="57">
        <f>SUM(G40:I40)</f>
        <v>44000</v>
      </c>
    </row>
    <row r="41" spans="1:14" ht="27.2">
      <c r="A41" s="53" t="s">
        <v>35</v>
      </c>
      <c r="B41" s="37"/>
      <c r="C41" s="54">
        <v>14000</v>
      </c>
      <c r="D41" s="54">
        <v>1</v>
      </c>
      <c r="E41" s="54"/>
      <c r="F41" s="54"/>
      <c r="G41" s="55">
        <v>14000</v>
      </c>
      <c r="H41" s="56"/>
      <c r="I41" s="55"/>
      <c r="J41" s="55">
        <f>G41+I41</f>
        <v>14000</v>
      </c>
    </row>
    <row r="42" spans="1:14" ht="13.6">
      <c r="A42" s="52" t="s">
        <v>36</v>
      </c>
      <c r="B42" s="37"/>
      <c r="C42" s="37">
        <v>14000</v>
      </c>
      <c r="D42" s="37">
        <v>5.75</v>
      </c>
      <c r="E42" s="37"/>
      <c r="F42" s="37"/>
      <c r="G42" s="33">
        <v>80500</v>
      </c>
      <c r="H42" s="51"/>
      <c r="I42" s="33">
        <v>56000</v>
      </c>
      <c r="J42" s="33">
        <f>G42+I42</f>
        <v>136500</v>
      </c>
    </row>
    <row r="43" spans="1:14" ht="13.6">
      <c r="A43" s="40" t="s">
        <v>20</v>
      </c>
      <c r="B43" s="37"/>
      <c r="C43" s="40">
        <f>C29+C30+C31+C32+C33+C34+C35+C37+C38+C39+C40+C41+C42</f>
        <v>189000</v>
      </c>
      <c r="D43" s="40">
        <f>SUM(D29:D42)</f>
        <v>25.75</v>
      </c>
      <c r="E43" s="40"/>
      <c r="F43" s="40"/>
      <c r="G43" s="36">
        <f>SUM(G29:G42)</f>
        <v>369500</v>
      </c>
      <c r="H43" s="51"/>
      <c r="I43" s="36">
        <f>SUM(I29:I42)</f>
        <v>224160</v>
      </c>
      <c r="J43" s="36">
        <f>J29+J30+J31+J32+J33+J34+J35+J36+J37+J38+J39+J40+J41+J42</f>
        <v>593660</v>
      </c>
      <c r="N43" s="60" t="s">
        <v>21</v>
      </c>
    </row>
    <row r="44" spans="1:14" ht="13.6">
      <c r="A44" s="61" t="s">
        <v>37</v>
      </c>
      <c r="B44" s="62"/>
      <c r="C44" s="61">
        <f>C25+C43</f>
        <v>244000</v>
      </c>
      <c r="D44" s="61">
        <f>D25+D43</f>
        <v>28.75</v>
      </c>
      <c r="E44" s="61"/>
      <c r="F44" s="61"/>
      <c r="G44" s="63">
        <f>G25+G43</f>
        <v>441250</v>
      </c>
      <c r="H44" s="64"/>
      <c r="I44" s="63">
        <f>I25+I43</f>
        <v>264010</v>
      </c>
      <c r="J44" s="65">
        <f>J25+J43</f>
        <v>705260</v>
      </c>
    </row>
    <row r="45" spans="1:14">
      <c r="A45" s="44" t="s">
        <v>38</v>
      </c>
      <c r="B45" s="43">
        <v>3</v>
      </c>
      <c r="C45" s="66"/>
      <c r="D45" s="66"/>
      <c r="E45" s="44"/>
      <c r="F45" s="44"/>
      <c r="G45" s="43"/>
      <c r="H45" s="67"/>
      <c r="I45" s="43"/>
      <c r="J45" s="43"/>
    </row>
    <row r="46" spans="1:14">
      <c r="A46" s="48"/>
      <c r="B46" s="68"/>
      <c r="C46" s="68"/>
      <c r="D46" s="49"/>
      <c r="E46" s="48"/>
      <c r="F46" s="49"/>
      <c r="G46" s="47"/>
      <c r="H46" s="69"/>
      <c r="I46" s="70"/>
      <c r="J46" s="47"/>
    </row>
    <row r="47" spans="1:14" ht="13.6">
      <c r="A47" s="71" t="s">
        <v>39</v>
      </c>
      <c r="B47" s="71"/>
      <c r="C47" s="71">
        <v>12000</v>
      </c>
      <c r="D47" s="71">
        <v>1</v>
      </c>
      <c r="E47" s="72"/>
      <c r="F47" s="72"/>
      <c r="G47" s="73">
        <v>12000</v>
      </c>
      <c r="H47" s="74"/>
      <c r="I47" s="73">
        <v>15000</v>
      </c>
      <c r="J47" s="73">
        <f>SUM(G47:I47)</f>
        <v>27000</v>
      </c>
    </row>
    <row r="48" spans="1:14" ht="13.6">
      <c r="A48" s="53" t="s">
        <v>40</v>
      </c>
      <c r="B48" s="37"/>
      <c r="C48" s="54">
        <v>13000</v>
      </c>
      <c r="D48" s="54">
        <v>1</v>
      </c>
      <c r="E48" s="54"/>
      <c r="F48" s="54"/>
      <c r="G48" s="55">
        <v>13000</v>
      </c>
      <c r="H48" s="56"/>
      <c r="I48" s="55">
        <v>11000</v>
      </c>
      <c r="J48" s="55">
        <f>SUM(G48:I48)</f>
        <v>24000</v>
      </c>
    </row>
    <row r="49" spans="1:16" ht="13.6">
      <c r="A49" s="53" t="s">
        <v>41</v>
      </c>
      <c r="B49" s="37"/>
      <c r="C49" s="54">
        <v>12000</v>
      </c>
      <c r="D49" s="54">
        <v>0.5</v>
      </c>
      <c r="E49" s="54"/>
      <c r="F49" s="54"/>
      <c r="G49" s="55">
        <v>6000</v>
      </c>
      <c r="H49" s="56"/>
      <c r="I49" s="55"/>
      <c r="J49" s="55">
        <f>G49+I49</f>
        <v>6000</v>
      </c>
    </row>
    <row r="50" spans="1:16" ht="13.6">
      <c r="A50" s="37" t="s">
        <v>42</v>
      </c>
      <c r="B50" s="37"/>
      <c r="C50" s="37">
        <v>13500</v>
      </c>
      <c r="D50" s="37">
        <v>0.5</v>
      </c>
      <c r="E50" s="37"/>
      <c r="F50" s="37"/>
      <c r="G50" s="33">
        <v>6750</v>
      </c>
      <c r="H50" s="51"/>
      <c r="I50" s="33">
        <v>8250</v>
      </c>
      <c r="J50" s="33">
        <f>SUM(G50:I50)</f>
        <v>15000</v>
      </c>
    </row>
    <row r="51" spans="1:16" ht="13.6">
      <c r="A51" s="37" t="s">
        <v>43</v>
      </c>
      <c r="B51" s="37"/>
      <c r="C51" s="37">
        <v>12000</v>
      </c>
      <c r="D51" s="37">
        <v>0.5</v>
      </c>
      <c r="E51" s="37"/>
      <c r="F51" s="37"/>
      <c r="G51" s="33">
        <v>6000</v>
      </c>
      <c r="H51" s="51"/>
      <c r="I51" s="33">
        <v>9000</v>
      </c>
      <c r="J51" s="33">
        <f>SUM(G51:I51)</f>
        <v>15000</v>
      </c>
    </row>
    <row r="52" spans="1:16" ht="13.6">
      <c r="A52" s="37" t="s">
        <v>44</v>
      </c>
      <c r="B52" s="37"/>
      <c r="C52" s="37">
        <v>10000</v>
      </c>
      <c r="D52" s="37">
        <v>1</v>
      </c>
      <c r="E52" s="37"/>
      <c r="F52" s="37"/>
      <c r="G52" s="33">
        <v>10000</v>
      </c>
      <c r="H52" s="51"/>
      <c r="I52" s="33">
        <v>4000</v>
      </c>
      <c r="J52" s="33">
        <f>SUM(G52:I52)</f>
        <v>14000</v>
      </c>
    </row>
    <row r="53" spans="1:16" ht="13.6">
      <c r="A53" s="75" t="s">
        <v>45</v>
      </c>
      <c r="B53" s="76"/>
      <c r="C53" s="37">
        <v>12000</v>
      </c>
      <c r="D53" s="37">
        <v>0.5</v>
      </c>
      <c r="E53" s="37"/>
      <c r="F53" s="37"/>
      <c r="G53" s="33">
        <v>6000</v>
      </c>
      <c r="H53" s="51"/>
      <c r="I53" s="33">
        <v>11500</v>
      </c>
      <c r="J53" s="33">
        <f>SUM(G53:I53)</f>
        <v>17500</v>
      </c>
      <c r="P53" t="s">
        <v>21</v>
      </c>
    </row>
    <row r="54" spans="1:16" ht="13.6">
      <c r="A54" s="37" t="s">
        <v>46</v>
      </c>
      <c r="B54" s="37"/>
      <c r="C54" s="37">
        <v>10000</v>
      </c>
      <c r="D54" s="37">
        <v>4</v>
      </c>
      <c r="E54" s="37"/>
      <c r="F54" s="37"/>
      <c r="G54" s="33">
        <v>40000</v>
      </c>
      <c r="H54" s="77"/>
      <c r="I54" s="33">
        <v>11980</v>
      </c>
      <c r="J54" s="33">
        <f>SUM(E54:I54)</f>
        <v>51980</v>
      </c>
    </row>
    <row r="55" spans="1:16" ht="68.3" customHeight="1">
      <c r="A55" s="78" t="s">
        <v>47</v>
      </c>
      <c r="B55" s="37"/>
      <c r="C55" s="37"/>
      <c r="D55" s="37"/>
      <c r="E55" s="37"/>
      <c r="F55" s="37"/>
      <c r="G55" s="33"/>
      <c r="H55" s="77"/>
      <c r="I55" s="33"/>
      <c r="J55" s="55">
        <v>14000</v>
      </c>
      <c r="P55" s="60" t="s">
        <v>21</v>
      </c>
    </row>
    <row r="56" spans="1:16" ht="13.6">
      <c r="A56" s="40" t="s">
        <v>20</v>
      </c>
      <c r="B56" s="37"/>
      <c r="C56" s="40">
        <f>C48+C49+C50+C51+C52+C53+C54</f>
        <v>82500</v>
      </c>
      <c r="D56" s="40">
        <f>SUM(D47:D55)</f>
        <v>9</v>
      </c>
      <c r="E56" s="40"/>
      <c r="F56" s="40"/>
      <c r="G56" s="36">
        <f>SUM(G47:G55)</f>
        <v>99750</v>
      </c>
      <c r="H56" s="77"/>
      <c r="I56" s="36">
        <f>SUM(I47:I55)</f>
        <v>70730</v>
      </c>
      <c r="J56" s="41">
        <f>SUM(J47:J55)</f>
        <v>184480</v>
      </c>
    </row>
    <row r="57" spans="1:16" ht="13.6">
      <c r="A57" s="37" t="s">
        <v>48</v>
      </c>
      <c r="B57" s="37"/>
      <c r="C57" s="40">
        <f>C44+C56</f>
        <v>326500</v>
      </c>
      <c r="D57" s="79">
        <f>D25+D43+D56</f>
        <v>37.75</v>
      </c>
      <c r="E57" s="40"/>
      <c r="F57" s="40"/>
      <c r="G57" s="36">
        <f>G44+G56</f>
        <v>541000</v>
      </c>
      <c r="H57" s="80"/>
      <c r="I57" s="36">
        <f>J43</f>
        <v>593660</v>
      </c>
      <c r="J57" s="41">
        <f>J25+J43+J56</f>
        <v>889740</v>
      </c>
    </row>
    <row r="58" spans="1:16" ht="13.6">
      <c r="A58" s="61" t="s">
        <v>49</v>
      </c>
      <c r="B58" s="62"/>
      <c r="C58" s="62"/>
      <c r="D58" s="62"/>
      <c r="E58" s="63"/>
      <c r="F58" s="63"/>
      <c r="G58" s="81"/>
      <c r="H58" s="64"/>
      <c r="I58" s="82"/>
      <c r="J58" s="41">
        <f>J59-J57</f>
        <v>104510</v>
      </c>
    </row>
    <row r="59" spans="1:16" ht="13.6">
      <c r="A59" s="37" t="s">
        <v>50</v>
      </c>
      <c r="B59" s="37"/>
      <c r="C59" s="37"/>
      <c r="D59" s="37"/>
      <c r="E59" s="40"/>
      <c r="F59" s="40"/>
      <c r="G59" s="36"/>
      <c r="H59" s="80"/>
      <c r="I59" s="36"/>
      <c r="J59" s="41">
        <v>994250</v>
      </c>
    </row>
    <row r="61" spans="1:16" ht="13.6">
      <c r="A61" s="83" t="s">
        <v>51</v>
      </c>
      <c r="B61" s="10"/>
      <c r="C61" s="84" t="s">
        <v>52</v>
      </c>
      <c r="D61" s="84"/>
      <c r="E61" s="83" t="s">
        <v>53</v>
      </c>
      <c r="F61" s="83"/>
      <c r="G61" s="83"/>
      <c r="H61" s="85"/>
      <c r="I61" s="85"/>
      <c r="J61" s="85"/>
    </row>
    <row r="62" spans="1:16" ht="13.6">
      <c r="A62" s="85"/>
      <c r="B62" s="85"/>
      <c r="C62" s="85"/>
      <c r="D62" s="85"/>
      <c r="E62" s="85"/>
      <c r="F62" s="85"/>
      <c r="G62" s="85"/>
      <c r="H62" s="85"/>
      <c r="I62" s="85"/>
      <c r="J62" s="85"/>
    </row>
    <row r="63" spans="1:16" ht="12.75" customHeight="1">
      <c r="A63" s="86" t="s">
        <v>54</v>
      </c>
      <c r="B63" s="86" t="s">
        <v>55</v>
      </c>
      <c r="C63" s="86"/>
      <c r="D63" s="86"/>
      <c r="E63" s="9"/>
      <c r="F63" s="9"/>
      <c r="G63" s="9"/>
      <c r="H63" s="86"/>
      <c r="I63" s="86"/>
      <c r="J63" s="86"/>
    </row>
    <row r="64" spans="1:16" ht="13.6">
      <c r="A64" s="86"/>
      <c r="B64" s="86"/>
      <c r="C64" s="86"/>
      <c r="D64" s="86"/>
      <c r="E64" s="86"/>
      <c r="F64" s="86"/>
      <c r="G64" s="86"/>
      <c r="H64" s="86"/>
      <c r="I64" s="86"/>
      <c r="J64" s="86"/>
    </row>
    <row r="65" spans="1:10" ht="13.6">
      <c r="A65" s="86"/>
      <c r="B65" s="86"/>
      <c r="C65" s="86"/>
      <c r="D65" s="86"/>
      <c r="E65" s="86"/>
      <c r="F65" s="86"/>
      <c r="G65" s="86"/>
      <c r="H65" s="86"/>
      <c r="I65" s="86"/>
      <c r="J65" s="86"/>
    </row>
    <row r="66" spans="1:10">
      <c r="A66" s="87"/>
    </row>
    <row r="67" spans="1:10" ht="13.6">
      <c r="A67" s="88"/>
      <c r="C67" s="89"/>
      <c r="D67" s="89"/>
    </row>
    <row r="68" spans="1:10">
      <c r="A68" s="87"/>
    </row>
    <row r="69" spans="1:10">
      <c r="A69" s="87"/>
    </row>
    <row r="73" spans="1:10" ht="12.75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</row>
    <row r="85" ht="12.75" customHeight="1"/>
    <row r="86" ht="12.75" customHeight="1"/>
    <row r="87" ht="12.75" customHeight="1"/>
    <row r="91" ht="75.75" customHeight="1"/>
    <row r="93" ht="135.69999999999999" customHeight="1"/>
    <row r="112" ht="23.3" customHeight="1"/>
    <row r="113" ht="26.35" customHeight="1"/>
    <row r="157" ht="12.75" customHeight="1"/>
  </sheetData>
  <mergeCells count="47">
    <mergeCell ref="J45:J46"/>
    <mergeCell ref="A61:B61"/>
    <mergeCell ref="E61:G61"/>
    <mergeCell ref="E63:G63"/>
    <mergeCell ref="J27:J2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J17:J18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G15:G16"/>
    <mergeCell ref="H15:I16"/>
    <mergeCell ref="J15:J16"/>
    <mergeCell ref="A17:A18"/>
    <mergeCell ref="B17:B18"/>
    <mergeCell ref="C17:C18"/>
    <mergeCell ref="E17:E18"/>
    <mergeCell ref="G17:G18"/>
    <mergeCell ref="H17:H18"/>
    <mergeCell ref="I17:I18"/>
    <mergeCell ref="A15:A16"/>
    <mergeCell ref="B15:B16"/>
    <mergeCell ref="C15:C16"/>
    <mergeCell ref="D15:D16"/>
    <mergeCell ref="E15:E16"/>
    <mergeCell ref="F15:F17"/>
    <mergeCell ref="A2:G3"/>
    <mergeCell ref="A5:B5"/>
    <mergeCell ref="A6:B10"/>
    <mergeCell ref="H6:I6"/>
    <mergeCell ref="H7:J7"/>
    <mergeCell ref="A11:B11"/>
    <mergeCell ref="E11:H11"/>
  </mergeCells>
  <pageMargins left="0.74803149606299213" right="0.7480314960629921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01.01.22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 Владимировна</dc:creator>
  <cp:lastModifiedBy>Жанна Владимировна</cp:lastModifiedBy>
  <dcterms:created xsi:type="dcterms:W3CDTF">2022-11-16T11:09:33Z</dcterms:created>
  <dcterms:modified xsi:type="dcterms:W3CDTF">2022-11-16T11:10:31Z</dcterms:modified>
</cp:coreProperties>
</file>